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Blad1!$A$1:$J$67</definedName>
  </definedNames>
  <calcPr calcId="152511"/>
</workbook>
</file>

<file path=xl/calcChain.xml><?xml version="1.0" encoding="utf-8"?>
<calcChain xmlns="http://schemas.openxmlformats.org/spreadsheetml/2006/main">
  <c r="I6" i="1" l="1"/>
  <c r="J44" i="1" l="1"/>
  <c r="J45" i="1" s="1"/>
  <c r="J40" i="1"/>
  <c r="J23" i="1"/>
  <c r="J25" i="1" s="1"/>
  <c r="I61" i="1"/>
  <c r="I58" i="1"/>
  <c r="I57" i="1"/>
  <c r="D60" i="1"/>
  <c r="D59" i="1"/>
  <c r="D58" i="1"/>
  <c r="D54" i="1"/>
  <c r="I18" i="1"/>
  <c r="D6" i="1" s="1"/>
  <c r="D62" i="1" l="1"/>
  <c r="I62" i="1"/>
  <c r="D10" i="1"/>
  <c r="I48" i="1"/>
  <c r="I8" i="1" s="1"/>
  <c r="I10" i="1" s="1"/>
  <c r="J41" i="1"/>
  <c r="J37" i="1"/>
  <c r="J33" i="1"/>
  <c r="J29" i="1"/>
  <c r="J18" i="1"/>
  <c r="E6" i="1" s="1"/>
  <c r="E10" i="1" s="1"/>
  <c r="E62" i="1"/>
  <c r="J62" i="1"/>
  <c r="J48" i="1" l="1"/>
  <c r="J8" i="1" s="1"/>
  <c r="J10" i="1" s="1"/>
</calcChain>
</file>

<file path=xl/sharedStrings.xml><?xml version="1.0" encoding="utf-8"?>
<sst xmlns="http://schemas.openxmlformats.org/spreadsheetml/2006/main" count="93" uniqueCount="61">
  <si>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</si>
  <si>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</si>
  <si>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</si>
  <si>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</si>
  <si>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</si>
  <si>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</si>
  <si>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</si>
  <si>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</si>
  <si>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</si>
  <si>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ultimo 2015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</si>
  <si>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</si>
  <si>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</si>
  <si>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</si>
  <si>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</si>
  <si>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</si>
  <si>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</si>
  <si>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</si>
  <si>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</si>
  <si>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</si>
  <si>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</si>
  <si>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</si>
  <si>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</si>
  <si>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</si>
  <si>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</si>
  <si>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</si>
  <si>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</si>
  <si>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</si>
  <si>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</si>
  <si>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</si>
  <si>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</si>
  <si>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</si>
  <si>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</si>
  <si>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</si>
  <si>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</si>
  <si>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</si>
  <si>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</si>
  <si>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MEK</t>
  </si>
  <si>
    <t>Speeltuin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</si>
  <si>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</si>
  <si>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</si>
  <si>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</si>
  <si>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</si>
  <si>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</si>
  <si>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</si>
  <si>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</si>
  <si>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</si>
  <si>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</si>
  <si>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</si>
  <si>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</si>
  <si>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</si>
  <si>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</si>
  <si>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</si>
  <si>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Balans  Vereniging voor Dorpsbelang Marssum 2016.</t>
  </si>
  <si>
    <t>ultimo 2016</t>
  </si>
  <si>
    <t>mutatie 2016 per saldo</t>
  </si>
  <si>
    <t>Verlies- en winstrekening Vereniging voor Dorpsbelang Marssum 2016.</t>
  </si>
  <si>
    <t>voordelig saldo 2016</t>
  </si>
  <si>
    <t>Toelichting passiva:</t>
  </si>
  <si>
    <t>Financieel verslag 2016</t>
  </si>
  <si>
    <t>Gecontroleerd dd. 25 januari 2017,</t>
  </si>
  <si>
    <t>w.g. W. van Wieren-Wieling / W. Bruinsma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</si>
</sst>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" xfId="0" applyBorder="1"/>
    <xf numFmtId="0" fontId="0" fillId="0" borderId="13" xfId="0" applyBorder="1"/>
    <xf numFmtId="0" fontId="0" fillId="0" borderId="5" xfId="0" applyBorder="1"/>
    <xf numFmtId="4" fontId="0" fillId="0" borderId="17" xfId="0" applyNumberFormat="1" applyBorder="1"/>
    <xf numFmtId="4" fontId="0" fillId="0" borderId="9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0" borderId="8" xfId="0" applyNumberFormat="1" applyBorder="1"/>
    <xf numFmtId="0" fontId="0" fillId="0" borderId="8" xfId="0" applyBorder="1" applyAlignment="1">
      <alignment horizontal="center"/>
    </xf>
    <xf numFmtId="4" fontId="0" fillId="0" borderId="4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" fontId="0" fillId="0" borderId="0" xfId="0" applyNumberFormat="1" applyBorder="1"/>
    <xf numFmtId="0" fontId="0" fillId="0" borderId="30" xfId="0" applyBorder="1"/>
    <xf numFmtId="0" fontId="0" fillId="0" borderId="0" xfId="0" applyFill="1" applyBorder="1"/>
    <xf numFmtId="1" fontId="0" fillId="0" borderId="0" xfId="0" applyNumberFormat="1" applyBorder="1"/>
    <xf numFmtId="49" fontId="0" fillId="0" borderId="0" xfId="0" applyNumberFormat="1" applyBorder="1"/>
    <xf numFmtId="4" fontId="0" fillId="0" borderId="1" xfId="0" applyNumberFormat="1" applyBorder="1"/>
    <xf numFmtId="0" fontId="0" fillId="0" borderId="0" xfId="0" applyBorder="1" applyAlignment="1">
      <alignment horizontal="left"/>
    </xf>
    <xf numFmtId="0" fontId="2" fillId="0" borderId="15" xfId="0" applyFont="1" applyBorder="1"/>
    <xf numFmtId="0" fontId="0" fillId="0" borderId="0" xfId="0" applyBorder="1" applyAlignment="1">
      <alignment horizontal="left"/>
    </xf>
    <xf numFmtId="0" fontId="1" fillId="0" borderId="29" xfId="0" applyFont="1" applyBorder="1"/>
    <xf numFmtId="0" fontId="1" fillId="0" borderId="31" xfId="0" applyFont="1" applyBorder="1"/>
    <xf numFmtId="4" fontId="1" fillId="0" borderId="30" xfId="0" applyNumberFormat="1" applyFont="1" applyBorder="1"/>
    <xf numFmtId="0" fontId="1" fillId="0" borderId="30" xfId="0" applyFont="1" applyBorder="1"/>
    <xf numFmtId="4" fontId="1" fillId="0" borderId="32" xfId="0" applyNumberFormat="1" applyFont="1" applyBorder="1"/>
    <xf numFmtId="4" fontId="0" fillId="0" borderId="2" xfId="0" applyNumberFormat="1" applyBorder="1"/>
    <xf numFmtId="0" fontId="3" fillId="0" borderId="0" xfId="0" applyFont="1"/>
    <xf numFmtId="4" fontId="0" fillId="0" borderId="8" xfId="0" applyNumberFormat="1" applyFont="1" applyBorder="1"/>
    <xf numFmtId="0" fontId="0" fillId="0" borderId="9" xfId="0" applyBorder="1"/>
    <xf numFmtId="4" fontId="1" fillId="0" borderId="8" xfId="0" applyNumberFormat="1" applyFont="1" applyBorder="1"/>
    <xf numFmtId="4" fontId="1" fillId="0" borderId="9" xfId="0" applyNumberFormat="1" applyFont="1" applyBorder="1"/>
    <xf numFmtId="1" fontId="0" fillId="0" borderId="1" xfId="0" applyNumberFormat="1" applyBorder="1"/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abSelected="1" view="pageBreakPreview" topLeftCell="A27" zoomScaleNormal="100" zoomScaleSheetLayoutView="100" workbookViewId="0">
      <selection activeCell="E66" sqref="E66"/>
    </sheetView>
  </sheetViews>
  <sheetFormatPr defaultRowHeight="14.4" x14ac:dyDescent="0.3"/>
  <cols>
    <col min="1" max="1" width="3.5546875" customWidth="1"/>
    <col min="2" max="2" width="20.6640625" customWidth="1"/>
    <col min="3" max="3" width="15.6640625" customWidth="1"/>
    <col min="4" max="5" width="12.6640625" customWidth="1"/>
    <col min="6" max="6" width="3.5546875" customWidth="1"/>
    <col min="7" max="8" width="15.6640625" customWidth="1"/>
    <col min="9" max="10" width="12.6640625" customWidth="1"/>
    <col min="11" max="11" width="9.109375" customWidth="1"/>
    <col min="12" max="12" width="0.109375" customWidth="1"/>
    <col min="13" max="19" width="9.109375" hidden="1" customWidth="1"/>
  </cols>
  <sheetData>
    <row r="1" spans="1:23" ht="21" x14ac:dyDescent="0.4">
      <c r="B1" s="44" t="s">
        <v>58</v>
      </c>
    </row>
    <row r="2" spans="1:23" ht="15" thickBot="1" x14ac:dyDescent="0.35"/>
    <row r="3" spans="1:23" ht="15" thickBot="1" x14ac:dyDescent="0.35">
      <c r="A3" s="53" t="s">
        <v>52</v>
      </c>
      <c r="B3" s="54"/>
      <c r="C3" s="54"/>
      <c r="D3" s="54"/>
      <c r="E3" s="54"/>
      <c r="F3" s="54"/>
      <c r="G3" s="54"/>
      <c r="H3" s="54"/>
      <c r="I3" s="54"/>
      <c r="J3" s="55"/>
    </row>
    <row r="5" spans="1:23" ht="15" thickBot="1" x14ac:dyDescent="0.35">
      <c r="A5" s="56" t="s">
        <v>0</v>
      </c>
      <c r="B5" s="57"/>
      <c r="C5" s="58"/>
      <c r="D5" s="24" t="s">
        <v>9</v>
      </c>
      <c r="E5" s="24" t="s">
        <v>53</v>
      </c>
      <c r="F5" s="56" t="s">
        <v>1</v>
      </c>
      <c r="G5" s="57"/>
      <c r="H5" s="58"/>
      <c r="I5" s="24" t="s">
        <v>9</v>
      </c>
      <c r="J5" s="24" t="s">
        <v>53</v>
      </c>
    </row>
    <row r="6" spans="1:23" ht="15" thickTop="1" x14ac:dyDescent="0.3">
      <c r="A6" s="9" t="s">
        <v>3</v>
      </c>
      <c r="B6" s="8" t="s">
        <v>6</v>
      </c>
      <c r="C6" s="6"/>
      <c r="D6" s="19">
        <f>I18</f>
        <v>22965.22</v>
      </c>
      <c r="E6" s="20">
        <f>J18</f>
        <v>9715.17</v>
      </c>
      <c r="F6" s="9" t="s">
        <v>4</v>
      </c>
      <c r="G6" s="8" t="s">
        <v>7</v>
      </c>
      <c r="H6" s="6"/>
      <c r="I6" s="20">
        <f>3640.46+I14</f>
        <v>5211.41</v>
      </c>
      <c r="J6" s="20">
        <v>2087.9299999999998</v>
      </c>
    </row>
    <row r="7" spans="1:23" x14ac:dyDescent="0.3">
      <c r="A7" s="3" t="s">
        <v>2</v>
      </c>
      <c r="B7" s="7"/>
      <c r="D7" s="20"/>
      <c r="E7" s="21"/>
      <c r="H7" s="5"/>
      <c r="I7" s="22"/>
      <c r="J7" s="22"/>
    </row>
    <row r="8" spans="1:23" x14ac:dyDescent="0.3">
      <c r="A8" s="12"/>
      <c r="B8" s="11"/>
      <c r="C8" s="13"/>
      <c r="D8" s="21"/>
      <c r="E8" s="22"/>
      <c r="F8" s="14" t="s">
        <v>5</v>
      </c>
      <c r="G8" s="15" t="s">
        <v>8</v>
      </c>
      <c r="H8" s="13"/>
      <c r="I8" s="20">
        <f>I48</f>
        <v>17753.810000000001</v>
      </c>
      <c r="J8" s="20">
        <f>J48</f>
        <v>7627.24</v>
      </c>
    </row>
    <row r="9" spans="1:23" x14ac:dyDescent="0.3">
      <c r="A9" s="12"/>
      <c r="B9" s="11"/>
      <c r="C9" s="10"/>
      <c r="D9" s="21"/>
      <c r="E9" s="20"/>
      <c r="F9" s="12"/>
      <c r="G9" s="7"/>
      <c r="I9" s="21"/>
      <c r="J9" s="21"/>
    </row>
    <row r="10" spans="1:23" ht="15" thickBot="1" x14ac:dyDescent="0.35">
      <c r="A10" s="2"/>
      <c r="B10" s="1"/>
      <c r="C10" s="1"/>
      <c r="D10" s="23">
        <f>SUM(D6:D9)</f>
        <v>22965.22</v>
      </c>
      <c r="E10" s="23">
        <f>SUM(E6:E9)</f>
        <v>9715.17</v>
      </c>
      <c r="F10" s="1"/>
      <c r="G10" s="1"/>
      <c r="H10" s="4"/>
      <c r="I10" s="23">
        <f>SUM(I6:I9)</f>
        <v>22965.22</v>
      </c>
      <c r="J10" s="23">
        <f>SUM(J6:J9)</f>
        <v>9715.17</v>
      </c>
    </row>
    <row r="11" spans="1:23" ht="15" thickTop="1" x14ac:dyDescent="0.3">
      <c r="A11" s="7"/>
      <c r="B11" s="7"/>
      <c r="C11" s="7"/>
      <c r="D11" s="29"/>
      <c r="E11" s="29"/>
      <c r="F11" s="7"/>
      <c r="G11" s="7"/>
      <c r="H11" s="7"/>
      <c r="I11" s="29"/>
      <c r="J11" s="29"/>
    </row>
    <row r="12" spans="1:23" ht="15" thickBot="1" x14ac:dyDescent="0.35">
      <c r="A12" s="1"/>
      <c r="B12" s="1" t="s">
        <v>43</v>
      </c>
      <c r="C12" s="1" t="s">
        <v>2</v>
      </c>
      <c r="D12" s="34"/>
      <c r="E12" s="34"/>
      <c r="F12" s="1"/>
      <c r="G12" s="1"/>
      <c r="H12" s="1"/>
      <c r="I12" s="24" t="s">
        <v>9</v>
      </c>
      <c r="J12" s="24" t="s">
        <v>53</v>
      </c>
    </row>
    <row r="13" spans="1:23" ht="15" thickTop="1" x14ac:dyDescent="0.3">
      <c r="A13" s="7"/>
      <c r="B13" s="7"/>
      <c r="C13" s="7"/>
      <c r="D13" s="29"/>
      <c r="E13" s="29"/>
      <c r="F13" s="7"/>
      <c r="G13" s="7"/>
      <c r="H13" s="7"/>
      <c r="I13" s="20"/>
      <c r="J13" s="20"/>
    </row>
    <row r="14" spans="1:23" x14ac:dyDescent="0.3">
      <c r="A14" s="7" t="s">
        <v>3</v>
      </c>
      <c r="B14" s="7" t="s">
        <v>6</v>
      </c>
      <c r="C14" s="7" t="s">
        <v>44</v>
      </c>
      <c r="D14" s="32"/>
      <c r="E14" s="29"/>
      <c r="F14" s="7"/>
      <c r="G14" s="7"/>
      <c r="H14" s="7"/>
      <c r="I14" s="20">
        <v>1570.95</v>
      </c>
      <c r="J14" s="20">
        <v>1950.08</v>
      </c>
    </row>
    <row r="15" spans="1:23" x14ac:dyDescent="0.3">
      <c r="A15" s="7"/>
      <c r="B15" s="7"/>
      <c r="C15" s="7" t="s">
        <v>45</v>
      </c>
      <c r="D15" s="33" t="s">
        <v>46</v>
      </c>
      <c r="E15" s="29"/>
      <c r="F15" s="7"/>
      <c r="G15" s="7"/>
      <c r="H15" s="7"/>
      <c r="I15" s="20">
        <v>11040.69</v>
      </c>
      <c r="J15" s="20">
        <v>5760.13</v>
      </c>
    </row>
    <row r="16" spans="1:23" x14ac:dyDescent="0.3">
      <c r="A16" s="7"/>
      <c r="B16" s="7"/>
      <c r="C16" s="7"/>
      <c r="D16" s="33" t="s">
        <v>47</v>
      </c>
      <c r="E16" s="29"/>
      <c r="F16" s="7"/>
      <c r="G16" s="7"/>
      <c r="H16" s="7"/>
      <c r="I16" s="20">
        <v>8466.76</v>
      </c>
      <c r="J16" s="20">
        <v>0</v>
      </c>
      <c r="W16" t="s">
        <v>2</v>
      </c>
    </row>
    <row r="17" spans="1:10" x14ac:dyDescent="0.3">
      <c r="A17" s="7"/>
      <c r="B17" s="7"/>
      <c r="C17" s="7"/>
      <c r="D17" s="33" t="s">
        <v>48</v>
      </c>
      <c r="E17" s="29"/>
      <c r="F17" s="7"/>
      <c r="G17" s="7"/>
      <c r="H17" s="7"/>
      <c r="I17" s="20">
        <v>1886.82</v>
      </c>
      <c r="J17" s="20">
        <v>2004.96</v>
      </c>
    </row>
    <row r="18" spans="1:10" ht="15" thickBot="1" x14ac:dyDescent="0.35">
      <c r="A18" s="7"/>
      <c r="B18" s="7"/>
      <c r="C18" s="7"/>
      <c r="D18" s="32"/>
      <c r="E18" s="29"/>
      <c r="F18" s="7"/>
      <c r="G18" s="7"/>
      <c r="H18" s="7"/>
      <c r="I18" s="47">
        <f>SUM(I14:I17)</f>
        <v>22965.22</v>
      </c>
      <c r="J18" s="47">
        <f>SUM(J14:J17)</f>
        <v>9715.17</v>
      </c>
    </row>
    <row r="19" spans="1:10" ht="15" thickTop="1" x14ac:dyDescent="0.3">
      <c r="A19" s="7"/>
      <c r="B19" s="7"/>
      <c r="C19" s="7"/>
      <c r="D19" s="32"/>
      <c r="E19" s="29"/>
      <c r="F19" s="7"/>
      <c r="G19" s="7"/>
      <c r="H19" s="7"/>
      <c r="I19" s="48"/>
      <c r="J19" s="48"/>
    </row>
    <row r="20" spans="1:10" ht="15" thickBot="1" x14ac:dyDescent="0.35">
      <c r="A20" s="1"/>
      <c r="B20" s="1" t="s">
        <v>57</v>
      </c>
      <c r="C20" s="1"/>
      <c r="D20" s="49"/>
      <c r="E20" s="34"/>
      <c r="F20" s="1"/>
      <c r="G20" s="1"/>
      <c r="H20" s="4"/>
      <c r="I20" s="48"/>
      <c r="J20" s="48"/>
    </row>
    <row r="21" spans="1:10" ht="15" thickTop="1" x14ac:dyDescent="0.3">
      <c r="A21" s="7"/>
      <c r="B21" s="7"/>
      <c r="C21" s="7"/>
      <c r="D21" s="32"/>
      <c r="E21" s="29"/>
      <c r="F21" s="7"/>
      <c r="G21" s="7"/>
      <c r="H21" s="7"/>
      <c r="I21" s="20"/>
      <c r="J21" s="20"/>
    </row>
    <row r="22" spans="1:10" x14ac:dyDescent="0.3">
      <c r="A22" s="7" t="s">
        <v>4</v>
      </c>
      <c r="B22" s="52" t="s">
        <v>49</v>
      </c>
      <c r="C22" s="52"/>
      <c r="D22" s="29" t="s">
        <v>50</v>
      </c>
      <c r="E22" s="29"/>
      <c r="F22" s="7"/>
      <c r="G22" s="7"/>
      <c r="H22" s="7"/>
      <c r="I22" s="20">
        <v>5211.41</v>
      </c>
      <c r="J22" s="20"/>
    </row>
    <row r="23" spans="1:10" x14ac:dyDescent="0.3">
      <c r="A23" s="7"/>
      <c r="B23" s="37"/>
      <c r="C23" s="37"/>
      <c r="D23" s="29"/>
      <c r="E23" s="29"/>
      <c r="F23" s="7"/>
      <c r="G23" s="7" t="s">
        <v>54</v>
      </c>
      <c r="H23" s="7"/>
      <c r="I23" s="20"/>
      <c r="J23" s="20">
        <f>59.74+2500-6062.35</f>
        <v>-3502.6100000000006</v>
      </c>
    </row>
    <row r="24" spans="1:10" x14ac:dyDescent="0.3">
      <c r="A24" s="7"/>
      <c r="B24" s="35"/>
      <c r="C24" s="35"/>
      <c r="D24" s="29"/>
      <c r="E24" s="29"/>
      <c r="F24" s="7"/>
      <c r="G24" s="7" t="s">
        <v>56</v>
      </c>
      <c r="H24" s="7"/>
      <c r="I24" s="20"/>
      <c r="J24" s="20">
        <v>379.13</v>
      </c>
    </row>
    <row r="25" spans="1:10" ht="15" thickBot="1" x14ac:dyDescent="0.35">
      <c r="A25" s="7"/>
      <c r="B25" s="35"/>
      <c r="C25" s="35"/>
      <c r="D25" s="29"/>
      <c r="E25" s="29"/>
      <c r="F25" s="7"/>
      <c r="G25" s="7"/>
      <c r="H25" s="7"/>
      <c r="I25" s="20"/>
      <c r="J25" s="45">
        <f>I22+J23+J24</f>
        <v>2087.9299999999994</v>
      </c>
    </row>
    <row r="26" spans="1:10" ht="15" thickTop="1" x14ac:dyDescent="0.3">
      <c r="A26" s="7"/>
      <c r="B26" s="35"/>
      <c r="C26" s="35"/>
      <c r="D26" s="29"/>
      <c r="E26" s="29"/>
      <c r="F26" s="7"/>
      <c r="G26" s="7"/>
      <c r="H26" s="7"/>
      <c r="I26" s="20"/>
      <c r="J26" s="20"/>
    </row>
    <row r="27" spans="1:10" x14ac:dyDescent="0.3">
      <c r="A27" s="7" t="s">
        <v>5</v>
      </c>
      <c r="B27" s="35" t="s">
        <v>8</v>
      </c>
      <c r="C27" s="35" t="s">
        <v>34</v>
      </c>
      <c r="D27" s="29"/>
      <c r="E27" s="29"/>
      <c r="F27" s="7"/>
      <c r="G27" s="7"/>
      <c r="H27" s="7"/>
      <c r="I27" s="20">
        <v>1326.54</v>
      </c>
      <c r="J27" s="20"/>
    </row>
    <row r="28" spans="1:10" x14ac:dyDescent="0.3">
      <c r="A28" s="7"/>
      <c r="B28" s="35"/>
      <c r="C28" s="35"/>
      <c r="D28" s="29"/>
      <c r="E28" s="29"/>
      <c r="F28" s="7"/>
      <c r="G28" s="7" t="s">
        <v>54</v>
      </c>
      <c r="H28" s="7"/>
      <c r="I28" s="20"/>
      <c r="J28" s="20">
        <v>0</v>
      </c>
    </row>
    <row r="29" spans="1:10" ht="15" thickBot="1" x14ac:dyDescent="0.35">
      <c r="A29" s="7"/>
      <c r="B29" s="35"/>
      <c r="C29" s="35"/>
      <c r="D29" s="29"/>
      <c r="E29" s="29"/>
      <c r="F29" s="7"/>
      <c r="G29" s="7"/>
      <c r="H29" s="7"/>
      <c r="I29" s="20"/>
      <c r="J29" s="23">
        <f>I27+J28</f>
        <v>1326.54</v>
      </c>
    </row>
    <row r="30" spans="1:10" ht="15" thickTop="1" x14ac:dyDescent="0.3">
      <c r="A30" s="7"/>
      <c r="B30" s="35"/>
      <c r="C30" s="35"/>
      <c r="D30" s="29"/>
      <c r="E30" s="29"/>
      <c r="F30" s="7"/>
      <c r="G30" s="7"/>
      <c r="H30" s="7"/>
      <c r="I30" s="20"/>
      <c r="J30" s="20"/>
    </row>
    <row r="31" spans="1:10" x14ac:dyDescent="0.3">
      <c r="A31" s="7"/>
      <c r="B31" s="35"/>
      <c r="C31" s="35" t="s">
        <v>35</v>
      </c>
      <c r="D31" s="29"/>
      <c r="E31" s="29"/>
      <c r="F31" s="7"/>
      <c r="G31" s="7" t="s">
        <v>2</v>
      </c>
      <c r="H31" s="7"/>
      <c r="I31" s="20">
        <v>4095.74</v>
      </c>
      <c r="J31" s="20"/>
    </row>
    <row r="32" spans="1:10" x14ac:dyDescent="0.3">
      <c r="A32" s="7"/>
      <c r="B32" s="35"/>
      <c r="C32" s="35"/>
      <c r="D32" s="29"/>
      <c r="E32" s="29"/>
      <c r="F32" s="7"/>
      <c r="G32" s="7" t="s">
        <v>54</v>
      </c>
      <c r="H32" s="7"/>
      <c r="I32" s="20"/>
      <c r="J32" s="20">
        <v>200</v>
      </c>
    </row>
    <row r="33" spans="1:15" ht="15" thickBot="1" x14ac:dyDescent="0.35">
      <c r="A33" s="7"/>
      <c r="B33" s="35"/>
      <c r="C33" s="35"/>
      <c r="D33" s="29"/>
      <c r="E33" s="29"/>
      <c r="F33" s="7"/>
      <c r="G33" s="7"/>
      <c r="H33" s="7"/>
      <c r="I33" s="20"/>
      <c r="J33" s="23">
        <f>I31+J32</f>
        <v>4295.74</v>
      </c>
      <c r="O33" t="s">
        <v>2</v>
      </c>
    </row>
    <row r="34" spans="1:15" ht="15" thickTop="1" x14ac:dyDescent="0.3">
      <c r="A34" s="7"/>
      <c r="B34" s="35"/>
      <c r="C34" s="35"/>
      <c r="D34" s="29"/>
      <c r="E34" s="29"/>
      <c r="F34" s="7"/>
      <c r="G34" s="7"/>
      <c r="H34" s="7"/>
      <c r="I34" s="20"/>
      <c r="J34" s="20"/>
    </row>
    <row r="35" spans="1:15" x14ac:dyDescent="0.3">
      <c r="A35" s="7"/>
      <c r="B35" s="35"/>
      <c r="C35" s="35" t="s">
        <v>36</v>
      </c>
      <c r="D35" s="29"/>
      <c r="E35" s="29"/>
      <c r="F35" s="7"/>
      <c r="G35" s="7" t="s">
        <v>2</v>
      </c>
      <c r="H35" s="7"/>
      <c r="I35" s="20">
        <v>1977.95</v>
      </c>
      <c r="J35" s="20"/>
    </row>
    <row r="36" spans="1:15" x14ac:dyDescent="0.3">
      <c r="A36" s="7"/>
      <c r="B36" s="35"/>
      <c r="C36" s="35"/>
      <c r="D36" s="29"/>
      <c r="E36" s="29"/>
      <c r="F36" s="7"/>
      <c r="G36" s="7" t="s">
        <v>54</v>
      </c>
      <c r="H36" s="7"/>
      <c r="I36" s="20"/>
      <c r="J36" s="20">
        <v>-1977.95</v>
      </c>
    </row>
    <row r="37" spans="1:15" ht="15" thickBot="1" x14ac:dyDescent="0.35">
      <c r="A37" s="7"/>
      <c r="B37" s="35"/>
      <c r="C37" s="35"/>
      <c r="D37" s="29"/>
      <c r="E37" s="29"/>
      <c r="F37" s="7"/>
      <c r="G37" s="7"/>
      <c r="H37" s="7"/>
      <c r="I37" s="20"/>
      <c r="J37" s="23">
        <f>I35+J36</f>
        <v>0</v>
      </c>
    </row>
    <row r="38" spans="1:15" ht="15" thickTop="1" x14ac:dyDescent="0.3">
      <c r="A38" s="7"/>
      <c r="B38" s="35"/>
      <c r="C38" s="35"/>
      <c r="D38" s="29"/>
      <c r="E38" s="29"/>
      <c r="F38" s="7"/>
      <c r="G38" s="7"/>
      <c r="H38" s="7"/>
      <c r="I38" s="20"/>
      <c r="J38" s="20"/>
    </row>
    <row r="39" spans="1:15" x14ac:dyDescent="0.3">
      <c r="A39" s="7"/>
      <c r="B39" s="35"/>
      <c r="C39" s="35" t="s">
        <v>37</v>
      </c>
      <c r="D39" s="29"/>
      <c r="E39" s="29"/>
      <c r="F39" s="7"/>
      <c r="G39" s="7"/>
      <c r="H39" s="7"/>
      <c r="I39" s="20">
        <v>8466.76</v>
      </c>
      <c r="J39" s="20"/>
    </row>
    <row r="40" spans="1:15" x14ac:dyDescent="0.3">
      <c r="A40" s="7"/>
      <c r="B40" s="35"/>
      <c r="C40" s="35"/>
      <c r="D40" s="29"/>
      <c r="E40" s="29"/>
      <c r="F40" s="7"/>
      <c r="G40" s="7" t="s">
        <v>54</v>
      </c>
      <c r="H40" s="7"/>
      <c r="I40" s="20"/>
      <c r="J40" s="20">
        <f>9.29+397.8+500+397.8+5866-15637.65</f>
        <v>-8466.7599999999984</v>
      </c>
    </row>
    <row r="41" spans="1:15" ht="15" thickBot="1" x14ac:dyDescent="0.35">
      <c r="A41" s="7"/>
      <c r="B41" s="35"/>
      <c r="C41" s="35"/>
      <c r="D41" s="29"/>
      <c r="E41" s="29"/>
      <c r="F41" s="7"/>
      <c r="G41" s="7"/>
      <c r="H41" s="7"/>
      <c r="I41" s="20"/>
      <c r="J41" s="23">
        <f>I39+J40</f>
        <v>0</v>
      </c>
    </row>
    <row r="42" spans="1:15" ht="15" thickTop="1" x14ac:dyDescent="0.3">
      <c r="A42" s="7"/>
      <c r="B42" s="35"/>
      <c r="C42" s="35"/>
      <c r="D42" s="29"/>
      <c r="E42" s="29"/>
      <c r="F42" s="7"/>
      <c r="G42" s="7"/>
      <c r="H42" s="7"/>
      <c r="I42" s="20"/>
      <c r="J42" s="20"/>
    </row>
    <row r="43" spans="1:15" x14ac:dyDescent="0.3">
      <c r="A43" s="7"/>
      <c r="B43" s="35"/>
      <c r="C43" s="35" t="s">
        <v>38</v>
      </c>
      <c r="D43" s="29"/>
      <c r="E43" s="29"/>
      <c r="F43" s="7"/>
      <c r="G43" s="7"/>
      <c r="H43" s="7"/>
      <c r="I43" s="20">
        <v>1886.82</v>
      </c>
      <c r="J43" s="20"/>
    </row>
    <row r="44" spans="1:15" x14ac:dyDescent="0.3">
      <c r="A44" s="7"/>
      <c r="B44" s="35"/>
      <c r="C44" s="35"/>
      <c r="D44" s="29"/>
      <c r="E44" s="29"/>
      <c r="F44" s="7"/>
      <c r="G44" s="7" t="s">
        <v>54</v>
      </c>
      <c r="H44" s="7"/>
      <c r="I44" s="20"/>
      <c r="J44" s="20">
        <f>0.58+1000-369.38-441.1-71.96</f>
        <v>118.14000000000003</v>
      </c>
    </row>
    <row r="45" spans="1:15" ht="15" thickBot="1" x14ac:dyDescent="0.35">
      <c r="A45" s="7"/>
      <c r="B45" s="35"/>
      <c r="C45" s="35"/>
      <c r="D45" s="29"/>
      <c r="E45" s="29"/>
      <c r="F45" s="7"/>
      <c r="G45" s="7"/>
      <c r="H45" s="7"/>
      <c r="I45" s="20"/>
      <c r="J45" s="23">
        <f>I43+J44</f>
        <v>2004.96</v>
      </c>
    </row>
    <row r="46" spans="1:15" ht="15" thickTop="1" x14ac:dyDescent="0.3">
      <c r="A46" s="7"/>
      <c r="B46" s="35"/>
      <c r="C46" s="35"/>
      <c r="D46" s="29"/>
      <c r="E46" s="29"/>
      <c r="F46" s="7"/>
      <c r="G46" s="7"/>
      <c r="H46" s="7"/>
      <c r="I46" s="20"/>
      <c r="J46" s="20"/>
    </row>
    <row r="47" spans="1:15" x14ac:dyDescent="0.3">
      <c r="A47" s="7"/>
      <c r="B47" s="7"/>
      <c r="C47" s="7"/>
      <c r="D47" s="7"/>
      <c r="E47" s="7"/>
      <c r="F47" s="7"/>
      <c r="G47" s="7"/>
      <c r="H47" s="7"/>
      <c r="I47" s="46"/>
      <c r="J47" s="46"/>
    </row>
    <row r="48" spans="1:15" ht="15" thickBot="1" x14ac:dyDescent="0.35">
      <c r="A48" s="7"/>
      <c r="B48" s="7"/>
      <c r="C48" s="7"/>
      <c r="D48" s="7"/>
      <c r="E48" s="7"/>
      <c r="F48" s="7"/>
      <c r="G48" s="7"/>
      <c r="H48" s="1" t="s">
        <v>51</v>
      </c>
      <c r="I48" s="47">
        <f>SUM(I27:I47)</f>
        <v>17753.810000000001</v>
      </c>
      <c r="J48" s="47">
        <f>K48+J45+J41+J37+J33+J29</f>
        <v>7627.24</v>
      </c>
    </row>
    <row r="49" spans="1:20" ht="15.6" thickTop="1" thickBot="1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20" ht="15" thickBot="1" x14ac:dyDescent="0.35">
      <c r="A50" s="53" t="s">
        <v>55</v>
      </c>
      <c r="B50" s="54"/>
      <c r="C50" s="54"/>
      <c r="D50" s="54"/>
      <c r="E50" s="54"/>
      <c r="F50" s="54"/>
      <c r="G50" s="54"/>
      <c r="H50" s="54"/>
      <c r="I50" s="54"/>
      <c r="J50" s="55"/>
    </row>
    <row r="52" spans="1:20" ht="15" thickBot="1" x14ac:dyDescent="0.35">
      <c r="A52" s="56" t="s">
        <v>10</v>
      </c>
      <c r="B52" s="57"/>
      <c r="C52" s="58"/>
      <c r="D52" s="24">
        <v>2015</v>
      </c>
      <c r="E52" s="24">
        <v>2016</v>
      </c>
      <c r="F52" s="56" t="s">
        <v>11</v>
      </c>
      <c r="G52" s="57"/>
      <c r="H52" s="58"/>
      <c r="I52" s="24">
        <v>2015</v>
      </c>
      <c r="J52" s="24">
        <v>2016</v>
      </c>
    </row>
    <row r="53" spans="1:20" ht="15" thickTop="1" x14ac:dyDescent="0.3">
      <c r="A53" s="9"/>
      <c r="B53" s="36"/>
      <c r="C53" s="6"/>
      <c r="D53" s="19"/>
      <c r="E53" s="20" t="s">
        <v>2</v>
      </c>
      <c r="F53" s="9" t="s">
        <v>2</v>
      </c>
      <c r="G53" s="36"/>
      <c r="H53" s="6"/>
      <c r="I53" s="19"/>
      <c r="J53" s="19" t="s">
        <v>2</v>
      </c>
    </row>
    <row r="54" spans="1:20" x14ac:dyDescent="0.3">
      <c r="A54" s="14" t="s">
        <v>3</v>
      </c>
      <c r="B54" s="26" t="s">
        <v>23</v>
      </c>
      <c r="C54" s="27"/>
      <c r="D54" s="22">
        <f>471.08+174.65+564+1313.4</f>
        <v>2523.13</v>
      </c>
      <c r="E54" s="22">
        <v>1194.55</v>
      </c>
      <c r="F54" s="28" t="s">
        <v>4</v>
      </c>
      <c r="G54" s="26" t="s">
        <v>27</v>
      </c>
      <c r="H54" s="27"/>
      <c r="I54" s="20">
        <v>2443.8000000000002</v>
      </c>
      <c r="J54" s="20">
        <v>2177.5</v>
      </c>
    </row>
    <row r="55" spans="1:20" x14ac:dyDescent="0.3">
      <c r="A55" s="14" t="s">
        <v>12</v>
      </c>
      <c r="B55" s="26" t="s">
        <v>24</v>
      </c>
      <c r="C55" s="27"/>
      <c r="D55" s="22">
        <v>161.27000000000001</v>
      </c>
      <c r="E55" s="22">
        <v>160.35</v>
      </c>
      <c r="F55" s="28" t="s">
        <v>5</v>
      </c>
      <c r="G55" s="26" t="s">
        <v>29</v>
      </c>
      <c r="H55" s="27"/>
      <c r="I55" s="21">
        <v>100</v>
      </c>
      <c r="J55" s="21">
        <v>0</v>
      </c>
    </row>
    <row r="56" spans="1:20" x14ac:dyDescent="0.3">
      <c r="A56" s="14" t="s">
        <v>13</v>
      </c>
      <c r="B56" s="26" t="s">
        <v>25</v>
      </c>
      <c r="C56" s="27"/>
      <c r="D56" s="20">
        <v>115.25</v>
      </c>
      <c r="E56" s="20">
        <v>152.04</v>
      </c>
      <c r="F56" s="28" t="s">
        <v>18</v>
      </c>
      <c r="G56" s="26" t="s">
        <v>30</v>
      </c>
      <c r="H56" s="27"/>
      <c r="I56" s="21">
        <v>397.75</v>
      </c>
      <c r="J56" s="21">
        <v>375</v>
      </c>
    </row>
    <row r="57" spans="1:20" x14ac:dyDescent="0.3">
      <c r="A57" s="14" t="s">
        <v>14</v>
      </c>
      <c r="B57" s="26" t="s">
        <v>26</v>
      </c>
      <c r="C57" s="27"/>
      <c r="D57" s="22">
        <v>170.61</v>
      </c>
      <c r="E57" s="22">
        <v>166.19</v>
      </c>
      <c r="F57" s="28" t="s">
        <v>19</v>
      </c>
      <c r="G57" s="26" t="s">
        <v>31</v>
      </c>
      <c r="H57" s="27"/>
      <c r="I57" s="21">
        <f>121.93+18.18+0.58+10.25</f>
        <v>150.94000000000003</v>
      </c>
      <c r="J57" s="21">
        <v>0</v>
      </c>
      <c r="L57" t="s">
        <v>2</v>
      </c>
    </row>
    <row r="58" spans="1:20" x14ac:dyDescent="0.3">
      <c r="A58" s="14" t="s">
        <v>15</v>
      </c>
      <c r="B58" s="26" t="s">
        <v>27</v>
      </c>
      <c r="C58" s="27"/>
      <c r="D58" s="22">
        <f>30+25+50</f>
        <v>105</v>
      </c>
      <c r="E58" s="22">
        <v>55</v>
      </c>
      <c r="F58" s="28" t="s">
        <v>20</v>
      </c>
      <c r="G58" s="26" t="s">
        <v>39</v>
      </c>
      <c r="H58" s="27"/>
      <c r="I58" s="21">
        <f>5.4+20+595.5+186.67+20</f>
        <v>827.56999999999994</v>
      </c>
      <c r="J58" s="21">
        <v>16.690000000000001</v>
      </c>
    </row>
    <row r="59" spans="1:20" x14ac:dyDescent="0.3">
      <c r="A59" s="14" t="s">
        <v>16</v>
      </c>
      <c r="B59" s="50" t="s">
        <v>28</v>
      </c>
      <c r="C59" s="51"/>
      <c r="D59" s="22">
        <f>155+372.22+120</f>
        <v>647.22</v>
      </c>
      <c r="E59" s="22">
        <v>150</v>
      </c>
      <c r="F59" s="28" t="s">
        <v>21</v>
      </c>
      <c r="G59" s="26"/>
      <c r="H59" s="27"/>
      <c r="I59" s="22"/>
      <c r="J59" s="22"/>
      <c r="M59" t="s">
        <v>2</v>
      </c>
    </row>
    <row r="60" spans="1:20" x14ac:dyDescent="0.3">
      <c r="A60" s="14" t="s">
        <v>17</v>
      </c>
      <c r="B60" s="26" t="s">
        <v>40</v>
      </c>
      <c r="C60" s="27"/>
      <c r="D60" s="22">
        <f>42.1+529.34+200+20</f>
        <v>791.44</v>
      </c>
      <c r="E60" s="22">
        <v>311.93</v>
      </c>
      <c r="F60" s="28" t="s">
        <v>22</v>
      </c>
      <c r="G60" s="26"/>
      <c r="H60" s="27"/>
      <c r="I60" s="20"/>
      <c r="J60" s="20"/>
    </row>
    <row r="61" spans="1:20" x14ac:dyDescent="0.3">
      <c r="A61" s="3" t="s">
        <v>32</v>
      </c>
      <c r="B61" s="31" t="s">
        <v>41</v>
      </c>
      <c r="C61" s="5"/>
      <c r="D61" s="21">
        <v>0</v>
      </c>
      <c r="E61" s="21">
        <v>379.13</v>
      </c>
      <c r="F61" s="3" t="s">
        <v>33</v>
      </c>
      <c r="G61" s="31" t="s">
        <v>42</v>
      </c>
      <c r="H61" s="5"/>
      <c r="I61" s="21">
        <f>4513.92-3920.06</f>
        <v>593.86000000000013</v>
      </c>
      <c r="J61" s="21">
        <v>0</v>
      </c>
      <c r="M61" s="7"/>
      <c r="T61" s="7"/>
    </row>
    <row r="62" spans="1:20" x14ac:dyDescent="0.3">
      <c r="A62" s="30" t="s">
        <v>2</v>
      </c>
      <c r="B62" s="38" t="s">
        <v>51</v>
      </c>
      <c r="C62" s="39" t="s">
        <v>2</v>
      </c>
      <c r="D62" s="40">
        <f>SUM(D54:D61)</f>
        <v>4513.92</v>
      </c>
      <c r="E62" s="40">
        <f>SUM(E54:E61)</f>
        <v>2569.19</v>
      </c>
      <c r="F62" s="41"/>
      <c r="G62" s="38" t="s">
        <v>51</v>
      </c>
      <c r="H62" s="38"/>
      <c r="I62" s="40">
        <f>SUM(I54:I61)</f>
        <v>4513.92</v>
      </c>
      <c r="J62" s="42">
        <f>SUM(J54:J61)</f>
        <v>2569.19</v>
      </c>
      <c r="K62" s="25"/>
      <c r="M62" s="7"/>
      <c r="T62" s="7"/>
    </row>
    <row r="63" spans="1:20" x14ac:dyDescent="0.3">
      <c r="A63" s="17"/>
      <c r="B63" s="17"/>
      <c r="C63" s="18"/>
      <c r="D63" s="43"/>
      <c r="E63" s="43"/>
      <c r="F63" s="16"/>
      <c r="G63" s="17"/>
      <c r="H63" s="17"/>
      <c r="I63" s="43"/>
      <c r="J63" s="43"/>
      <c r="K63" s="7"/>
      <c r="M63" s="7"/>
      <c r="T63" s="7"/>
    </row>
    <row r="64" spans="1:20" x14ac:dyDescent="0.3">
      <c r="B64" s="31" t="s">
        <v>59</v>
      </c>
      <c r="C64" s="7"/>
      <c r="J64" s="7"/>
    </row>
    <row r="65" spans="1:5" x14ac:dyDescent="0.3">
      <c r="A65" s="25"/>
      <c r="B65" s="7"/>
    </row>
    <row r="66" spans="1:5" x14ac:dyDescent="0.3">
      <c r="B66" s="31" t="s">
        <v>60</v>
      </c>
    </row>
    <row r="77" spans="1:5" x14ac:dyDescent="0.3">
      <c r="E77" s="7"/>
    </row>
    <row r="78" spans="1:5" x14ac:dyDescent="0.3">
      <c r="C78" s="7"/>
      <c r="E78" s="7"/>
    </row>
    <row r="79" spans="1:5" x14ac:dyDescent="0.3">
      <c r="C79" s="7"/>
    </row>
  </sheetData>
  <mergeCells count="8">
    <mergeCell ref="B59:C59"/>
    <mergeCell ref="B22:C22"/>
    <mergeCell ref="A3:J3"/>
    <mergeCell ref="F5:H5"/>
    <mergeCell ref="A5:C5"/>
    <mergeCell ref="A50:J50"/>
    <mergeCell ref="A52:C52"/>
    <mergeCell ref="F52:H52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Tigchelaar</cp:lastModifiedBy>
  <cp:lastPrinted>2017-01-19T14:48:58Z</cp:lastPrinted>
  <dcterms:created xsi:type="dcterms:W3CDTF">2016-01-12T15:45:44Z</dcterms:created>
  <dcterms:modified xsi:type="dcterms:W3CDTF">2017-03-11T18:46:17Z</dcterms:modified>
</cp:coreProperties>
</file>